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55" windowHeight="1425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<sst xmlns="http://schemas.openxmlformats.org/spreadsheetml/2006/main" count="44" uniqueCount="44">
  <si>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Swiss IP Com appels internat. illim. </t>
  </si>
  <si>
    <t>Switzernet</t>
  </si>
  <si>
    <t>Peoplefone</t>
  </si>
  <si>
    <t>Swiss IP Com Basic</t>
  </si>
  <si>
    <t>Swiss IP Com appels CH illimités</t>
  </si>
  <si>
    <t>Ticinocom Digitel</t>
  </si>
  <si>
    <t>Netstream Netvoip</t>
  </si>
  <si>
    <t>Extrafon</t>
  </si>
  <si>
    <t>E-fon</t>
  </si>
  <si>
    <t>Give-me-fon</t>
  </si>
  <si>
    <t>TIC VoIP</t>
  </si>
  <si>
    <t xml:space="preserve">Bluewin Phone demi-tarif mini-combi </t>
  </si>
  <si>
    <t>Bluewin Phone demi-tarif internat.</t>
  </si>
  <si>
    <t>Bluewin Phone demi-tarif combiné</t>
  </si>
  <si>
    <t>Mexan</t>
  </si>
  <si>
    <t>Dynamic-phone.ch</t>
  </si>
  <si>
    <t>Onephone International</t>
  </si>
  <si>
    <t>Sipcall.ch</t>
  </si>
  <si>
    <t>Guest-voip.ch</t>
  </si>
  <si>
    <t>Voiplink</t>
  </si>
  <si>
    <t>Citytel</t>
  </si>
  <si>
    <t>Onephone Swiss</t>
  </si>
  <si>
    <t>Sunrise Webphone</t>
  </si>
  <si>
    <t>Phonestar</t>
  </si>
  <si>
    <t>Green.ch Home IP Phone</t>
  </si>
  <si>
    <t>Bluewin Phone</t>
  </si>
  <si>
    <t>Bluewin Phone demi-tarif national</t>
  </si>
  <si>
    <t>Forfait Bluewin Phone</t>
  </si>
  <si>
    <t>Mobiles</t>
  </si>
  <si>
    <t>Landlines</t>
  </si>
  <si>
    <t>avg-all</t>
  </si>
  <si>
    <t>avg-mob</t>
  </si>
  <si>
    <t>avg-land</t>
  </si>
  <si>
    <t>France fixe</t>
  </si>
  <si>
    <t>USA fixe + mobile</t>
  </si>
  <si>
    <t>Swiss IP Co. 20 CHF/mois</t>
  </si>
  <si>
    <t>Swiss IP Co. 55 CHF/mois</t>
  </si>
  <si>
    <t>SWITZERNET = 9 CHF/mois</t>
  </si>
  <si>
    <t>Suisse fixe</t>
  </si>
  <si>
    <t>Allemagne fixe</t>
  </si>
  <si>
    <t>Mobiles Swisscom</t>
  </si>
  <si>
    <t>Mobiles Sunrise</t>
  </si>
  <si>
    <t>Mobiles Orange</t>
  </si>
  <si>
    <t>Angleterre fixe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</si>
</sst>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b/>
      <sz val="18"/>
      <color indexed="16"/>
      <name val="Arial"/>
      <family val="2"/>
    </font>
    <font>
      <b/>
      <sz val="16"/>
      <name val="Arial"/>
      <family val="2"/>
    </font>
    <font>
      <b/>
      <sz val="14"/>
      <color indexed="17"/>
      <name val="Arial"/>
      <family val="2"/>
    </font>
    <font>
      <b/>
      <sz val="14"/>
      <color indexed="62"/>
      <name val="Arial"/>
      <family val="2"/>
    </font>
    <font>
      <b/>
      <sz val="14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all!$C$1</c:f>
              <c:strCache>
                <c:ptCount val="1"/>
                <c:pt idx="0">
                  <c:v>Suisse fixe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16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all!$C$2:$C$29</c:f>
              <c:numCache/>
            </c:numRef>
          </c:val>
        </c:ser>
        <c:ser>
          <c:idx val="1"/>
          <c:order val="1"/>
          <c:tx>
            <c:strRef>
              <c:f>all!$D$1</c:f>
              <c:strCache>
                <c:ptCount val="1"/>
                <c:pt idx="0">
                  <c:v>Allemagne fixe</c:v>
                </c:pt>
              </c:strCache>
            </c:strRef>
          </c:tx>
          <c:spPr>
            <a:pattFill prst="dkVert">
              <a:fgClr>
                <a:srgbClr val="FF6600"/>
              </a:fgClr>
              <a:bgClr>
                <a:srgbClr val="FFFF99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all!$D$2:$D$29</c:f>
              <c:numCache/>
            </c:numRef>
          </c:val>
        </c:ser>
        <c:ser>
          <c:idx val="2"/>
          <c:order val="2"/>
          <c:tx>
            <c:strRef>
              <c:f>all!$E$1</c:f>
              <c:strCache>
                <c:ptCount val="1"/>
                <c:pt idx="0">
                  <c:v>France fixe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rgbClr val="333399"/>
              </a:bgClr>
            </a:patt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all!$E$2:$E$29</c:f>
              <c:numCache/>
            </c:numRef>
          </c:val>
        </c:ser>
        <c:ser>
          <c:idx val="3"/>
          <c:order val="3"/>
          <c:tx>
            <c:strRef>
              <c:f>all!$F$1</c:f>
              <c:strCache>
                <c:ptCount val="1"/>
                <c:pt idx="0">
                  <c:v>USA fixe + mobile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all!$F$2:$F$29</c:f>
              <c:numCache/>
            </c:numRef>
          </c:val>
        </c:ser>
        <c:ser>
          <c:idx val="4"/>
          <c:order val="4"/>
          <c:tx>
            <c:strRef>
              <c:f>all!$G$1</c:f>
              <c:strCache>
                <c:ptCount val="1"/>
                <c:pt idx="0">
                  <c:v>Angleterre fixe</c:v>
                </c:pt>
              </c:strCache>
            </c:strRef>
          </c:tx>
          <c:spPr>
            <a:pattFill prst="solidDmnd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all!$G$2:$G$29</c:f>
              <c:numCache/>
            </c:numRef>
          </c:val>
        </c:ser>
        <c:ser>
          <c:idx val="5"/>
          <c:order val="5"/>
          <c:tx>
            <c:strRef>
              <c:f>all!$H$1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all!$B$2:$B$29</c:f>
              <c:strCache/>
            </c:strRef>
          </c:cat>
          <c:val>
            <c:numRef>
              <c:f>all!$H$2:$H$29</c:f>
              <c:numCache/>
            </c:numRef>
          </c:val>
        </c:ser>
        <c:ser>
          <c:idx val="6"/>
          <c:order val="6"/>
          <c:tx>
            <c:strRef>
              <c:f>all!$I$1</c:f>
              <c:strCache>
                <c:ptCount val="1"/>
                <c:pt idx="0">
                  <c:v>Mobiles Swisscom</c:v>
                </c:pt>
              </c:strCache>
            </c:strRef>
          </c:tx>
          <c:spPr>
            <a:pattFill prst="diagBrick">
              <a:fgClr>
                <a:srgbClr val="FF99CC"/>
              </a:fgClr>
              <a:bgClr>
                <a:srgbClr val="666699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6699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all!$I$2:$I$29</c:f>
              <c:numCache/>
            </c:numRef>
          </c:val>
        </c:ser>
        <c:ser>
          <c:idx val="7"/>
          <c:order val="7"/>
          <c:tx>
            <c:strRef>
              <c:f>all!$J$1</c:f>
              <c:strCache>
                <c:ptCount val="1"/>
                <c:pt idx="0">
                  <c:v>Mobiles Sunrise</c:v>
                </c:pt>
              </c:strCache>
            </c:strRef>
          </c:tx>
          <c:spPr>
            <a:pattFill prst="diagBrick">
              <a:fgClr>
                <a:srgbClr val="FFCC00"/>
              </a:fgClr>
              <a:bgClr>
                <a:srgbClr val="99CCFF"/>
              </a:bgClr>
            </a:patt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all!$J$2:$J$29</c:f>
              <c:numCache/>
            </c:numRef>
          </c:val>
        </c:ser>
        <c:ser>
          <c:idx val="8"/>
          <c:order val="8"/>
          <c:tx>
            <c:strRef>
              <c:f>all!$K$1</c:f>
              <c:strCache>
                <c:ptCount val="1"/>
                <c:pt idx="0">
                  <c:v>Mobiles Orange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all!$B$2:$B$29</c:f>
              <c:strCache/>
            </c:strRef>
          </c:cat>
          <c:val>
            <c:numRef>
              <c:f>all!$K$2:$K$29</c:f>
              <c:numCache/>
            </c:numRef>
          </c:val>
        </c:ser>
        <c:overlap val="100"/>
        <c:gapWidth val="0"/>
        <c:axId val="27118691"/>
        <c:axId val="42741628"/>
      </c:barChart>
      <c:catAx>
        <c:axId val="27118691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auto val="1"/>
        <c:lblOffset val="100"/>
        <c:tickLblSkip val="1"/>
        <c:noMultiLvlLbl val="0"/>
      </c:catAx>
      <c:valAx>
        <c:axId val="42741628"/>
        <c:scaling>
          <c:orientation val="minMax"/>
          <c:max val="27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7118691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9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0.646</cdr:y>
    </cdr:from>
    <cdr:to>
      <cdr:x>1</cdr:x>
      <cdr:y>0.6775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5543550"/>
          <a:ext cx="5334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Zéro</a:t>
          </a:r>
        </a:p>
      </cdr:txBody>
    </cdr:sp>
  </cdr:relSizeAnchor>
  <cdr:relSizeAnchor xmlns:cdr="http://schemas.openxmlformats.org/drawingml/2006/chartDrawing">
    <cdr:from>
      <cdr:x>0.471</cdr:x>
      <cdr:y>0.46125</cdr:y>
    </cdr:from>
    <cdr:to>
      <cdr:x>0.776</cdr:x>
      <cdr:y>0.54875</cdr:y>
    </cdr:to>
    <cdr:sp>
      <cdr:nvSpPr>
        <cdr:cNvPr id="2" name="TextBox 3"/>
        <cdr:cNvSpPr txBox="1">
          <a:spLocks noChangeArrowheads="1"/>
        </cdr:cNvSpPr>
      </cdr:nvSpPr>
      <cdr:spPr>
        <a:xfrm>
          <a:off x="3781425" y="3962400"/>
          <a:ext cx="24574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Tarifs en cts/min pour les appels vers le réseau fixe CH, DE, FR, US, UK</a:t>
          </a:r>
        </a:p>
      </cdr:txBody>
    </cdr:sp>
  </cdr:relSizeAnchor>
  <cdr:relSizeAnchor xmlns:cdr="http://schemas.openxmlformats.org/drawingml/2006/chartDrawing">
    <cdr:from>
      <cdr:x>0.76</cdr:x>
      <cdr:y>0.0095</cdr:y>
    </cdr:from>
    <cdr:to>
      <cdr:x>1</cdr:x>
      <cdr:y>0.09375</cdr:y>
    </cdr:to>
    <cdr:sp>
      <cdr:nvSpPr>
        <cdr:cNvPr id="3" name="TextBox 4"/>
        <cdr:cNvSpPr txBox="1">
          <a:spLocks noChangeArrowheads="1"/>
        </cdr:cNvSpPr>
      </cdr:nvSpPr>
      <cdr:spPr>
        <a:xfrm>
          <a:off x="6115050" y="76200"/>
          <a:ext cx="19335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Tarifs en cts/min pour les appels vers les mobiles Suisses</a:t>
          </a:r>
        </a:p>
      </cdr:txBody>
    </cdr:sp>
  </cdr:relSizeAnchor>
  <cdr:relSizeAnchor xmlns:cdr="http://schemas.openxmlformats.org/drawingml/2006/chartDrawing">
    <cdr:from>
      <cdr:x>0.785</cdr:x>
      <cdr:y>0.4735</cdr:y>
    </cdr:from>
    <cdr:to>
      <cdr:x>0.987</cdr:x>
      <cdr:y>0.6015</cdr:y>
    </cdr:to>
    <cdr:sp>
      <cdr:nvSpPr>
        <cdr:cNvPr id="4" name="AutoShape 16"/>
        <cdr:cNvSpPr>
          <a:spLocks/>
        </cdr:cNvSpPr>
      </cdr:nvSpPr>
      <cdr:spPr>
        <a:xfrm>
          <a:off x="6315075" y="4067175"/>
          <a:ext cx="1628775" cy="1095375"/>
        </a:xfrm>
        <a:prstGeom prst="wedgeRectCallout">
          <a:avLst>
            <a:gd name="adj1" fmla="val 50449"/>
            <a:gd name="adj2" fmla="val -81652"/>
          </a:avLst>
        </a:prstGeom>
        <a:noFill/>
        <a:ln w="508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45720" tIns="0" rIns="45720" bIns="0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 plus, chez Switzernet la facturation est 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à la seconde</a:t>
          </a:r>
          <a:r>
            <a:rPr lang="en-US" cap="none" sz="11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, pas de frais de connexion ni d’autres coûts cachés</a:t>
          </a:r>
        </a:p>
      </cdr:txBody>
    </cdr:sp>
  </cdr:relSizeAnchor>
  <cdr:relSizeAnchor xmlns:cdr="http://schemas.openxmlformats.org/drawingml/2006/chartDrawing">
    <cdr:from>
      <cdr:x>0.323</cdr:x>
      <cdr:y>0.4435</cdr:y>
    </cdr:from>
    <cdr:to>
      <cdr:x>0.371</cdr:x>
      <cdr:y>0.51525</cdr:y>
    </cdr:to>
    <cdr:sp>
      <cdr:nvSpPr>
        <cdr:cNvPr id="5" name="TextBox 17"/>
        <cdr:cNvSpPr txBox="1">
          <a:spLocks noChangeArrowheads="1"/>
        </cdr:cNvSpPr>
      </cdr:nvSpPr>
      <cdr:spPr>
        <a:xfrm>
          <a:off x="2590800" y="3810000"/>
          <a:ext cx="390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Échelle
10 cts
</a:t>
          </a:r>
        </a:p>
      </cdr:txBody>
    </cdr:sp>
  </cdr:relSizeAnchor>
  <cdr:relSizeAnchor xmlns:cdr="http://schemas.openxmlformats.org/drawingml/2006/chartDrawing">
    <cdr:from>
      <cdr:x>0.392</cdr:x>
      <cdr:y>0.45575</cdr:y>
    </cdr:from>
    <cdr:to>
      <cdr:x>0.392</cdr:x>
      <cdr:y>0.48025</cdr:y>
    </cdr:to>
    <cdr:sp>
      <cdr:nvSpPr>
        <cdr:cNvPr id="6" name="Line 18"/>
        <cdr:cNvSpPr>
          <a:spLocks/>
        </cdr:cNvSpPr>
      </cdr:nvSpPr>
      <cdr:spPr>
        <a:xfrm flipH="1">
          <a:off x="3152775" y="3914775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9</xdr:row>
      <xdr:rowOff>104775</xdr:rowOff>
    </xdr:from>
    <xdr:to>
      <xdr:col>11</xdr:col>
      <xdr:colOff>85725</xdr:colOff>
      <xdr:row>62</xdr:row>
      <xdr:rowOff>114300</xdr:rowOff>
    </xdr:to>
    <xdr:graphicFrame>
      <xdr:nvGraphicFramePr>
        <xdr:cNvPr id="1" name="Chart 4"/>
        <xdr:cNvGraphicFramePr/>
      </xdr:nvGraphicFramePr>
      <xdr:xfrm>
        <a:off x="1847850" y="1562100"/>
        <a:ext cx="804862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25">
      <selection activeCell="A52" sqref="A52"/>
    </sheetView>
  </sheetViews>
  <sheetFormatPr defaultColWidth="9.140625" defaultRowHeight="12.75"/>
  <cols>
    <col min="1" max="2" width="32.28125" style="0" bestFit="1" customWidth="1"/>
    <col min="7" max="8" width="9.28125" style="0" customWidth="1"/>
    <col min="9" max="16" width="9.140625" style="1" customWidth="1"/>
  </cols>
  <sheetData>
    <row r="1" spans="3:17" ht="12.75">
      <c r="C1" t="s">
        <v>38</v>
      </c>
      <c r="D1" t="s">
        <v>39</v>
      </c>
      <c r="E1" t="s">
        <v>33</v>
      </c>
      <c r="F1" t="s">
        <v>34</v>
      </c>
      <c r="G1" t="s">
        <v>43</v>
      </c>
      <c r="H1" s="1"/>
      <c r="I1" s="1" t="s">
        <v>40</v>
      </c>
      <c r="J1" s="1" t="s">
        <v>41</v>
      </c>
      <c r="K1" s="1" t="s">
        <v>42</v>
      </c>
      <c r="L1" s="1" t="s">
        <v>30</v>
      </c>
      <c r="M1" s="1" t="s">
        <v>31</v>
      </c>
      <c r="N1" s="1" t="s">
        <v>32</v>
      </c>
      <c r="P1" s="1" t="s">
        <v>28</v>
      </c>
      <c r="Q1" s="1" t="s">
        <v>29</v>
      </c>
    </row>
    <row r="2" spans="1:17" ht="12.75">
      <c r="A2" t="s">
        <v>25</v>
      </c>
      <c r="B2" t="str">
        <f>IF(LEN(A2)&gt;25,CONCATENATE(LEFT(A2,18),"..",RIGHT(A2,5)),A2)</f>
        <v>Bluewin Phone</v>
      </c>
      <c r="C2" s="1">
        <v>10</v>
      </c>
      <c r="D2" s="1">
        <v>20</v>
      </c>
      <c r="E2" s="1">
        <v>20</v>
      </c>
      <c r="F2" s="1">
        <v>20</v>
      </c>
      <c r="G2" s="1">
        <v>20</v>
      </c>
      <c r="H2" s="1">
        <f aca="true" t="shared" si="0" ref="H2:H29">100-SUM(C2:G2)</f>
        <v>10</v>
      </c>
      <c r="I2" s="1">
        <v>50</v>
      </c>
      <c r="J2" s="1">
        <v>60</v>
      </c>
      <c r="K2" s="1">
        <v>60</v>
      </c>
      <c r="L2" s="1">
        <f aca="true" t="shared" si="1" ref="L2:L29">AVERAGE(C2:G2,I2:K2)</f>
        <v>32.5</v>
      </c>
      <c r="M2" s="1">
        <f aca="true" t="shared" si="2" ref="M2:M29">AVERAGE(I2:K2)</f>
        <v>56.666666666666664</v>
      </c>
      <c r="N2" s="1">
        <f aca="true" t="shared" si="3" ref="N2:N29">AVERAGE(C2:G2)</f>
        <v>18</v>
      </c>
      <c r="P2" s="1">
        <f aca="true" t="shared" si="4" ref="P2:P29">SUM(I2:K2)</f>
        <v>170</v>
      </c>
      <c r="Q2">
        <f>SUM(C2:G2)</f>
        <v>90</v>
      </c>
    </row>
    <row r="3" spans="1:17" ht="12.75">
      <c r="A3" t="s">
        <v>27</v>
      </c>
      <c r="B3" t="str">
        <f aca="true" t="shared" si="5" ref="B3:B26">IF(LEN(A3)&gt;25,CONCATENATE(LEFT(A3,18),"..",RIGHT(A3,5)),A3)</f>
        <v>Forfait Bluewin Phone</v>
      </c>
      <c r="C3" s="1">
        <v>10</v>
      </c>
      <c r="D3" s="1">
        <v>20</v>
      </c>
      <c r="E3" s="1">
        <v>20</v>
      </c>
      <c r="F3" s="1">
        <v>20</v>
      </c>
      <c r="G3" s="1">
        <v>20</v>
      </c>
      <c r="H3" s="1">
        <f t="shared" si="0"/>
        <v>10</v>
      </c>
      <c r="I3" s="1">
        <v>50</v>
      </c>
      <c r="J3" s="1">
        <v>60</v>
      </c>
      <c r="K3" s="1">
        <v>60</v>
      </c>
      <c r="L3" s="1">
        <f t="shared" si="1"/>
        <v>32.5</v>
      </c>
      <c r="M3" s="1">
        <f t="shared" si="2"/>
        <v>56.666666666666664</v>
      </c>
      <c r="N3" s="1">
        <f t="shared" si="3"/>
        <v>18</v>
      </c>
      <c r="P3" s="1">
        <f t="shared" si="4"/>
        <v>170</v>
      </c>
      <c r="Q3">
        <f aca="true" t="shared" si="6" ref="Q3:Q29">SUM(C3:G3)</f>
        <v>90</v>
      </c>
    </row>
    <row r="4" spans="1:17" ht="12.75">
      <c r="A4" t="s">
        <v>26</v>
      </c>
      <c r="B4" t="str">
        <f t="shared" si="5"/>
        <v>Bluewin Phone demi..ional</v>
      </c>
      <c r="C4" s="1">
        <v>5</v>
      </c>
      <c r="D4" s="1">
        <v>20</v>
      </c>
      <c r="E4" s="1">
        <v>20</v>
      </c>
      <c r="F4" s="1">
        <v>20</v>
      </c>
      <c r="G4" s="1">
        <v>20</v>
      </c>
      <c r="H4" s="1">
        <f t="shared" si="0"/>
        <v>15</v>
      </c>
      <c r="I4" s="1">
        <v>50</v>
      </c>
      <c r="J4" s="1">
        <v>60</v>
      </c>
      <c r="K4" s="1">
        <v>60</v>
      </c>
      <c r="L4" s="1">
        <f t="shared" si="1"/>
        <v>31.875</v>
      </c>
      <c r="M4" s="1">
        <f t="shared" si="2"/>
        <v>56.666666666666664</v>
      </c>
      <c r="N4" s="1">
        <f t="shared" si="3"/>
        <v>17</v>
      </c>
      <c r="P4" s="1">
        <f t="shared" si="4"/>
        <v>170</v>
      </c>
      <c r="Q4">
        <f t="shared" si="6"/>
        <v>85</v>
      </c>
    </row>
    <row r="5" spans="1:17" ht="12.75">
      <c r="A5" t="s">
        <v>24</v>
      </c>
      <c r="B5" t="str">
        <f t="shared" si="5"/>
        <v>Green.ch Home IP Phone</v>
      </c>
      <c r="C5" s="1">
        <v>10</v>
      </c>
      <c r="D5" s="1">
        <v>17</v>
      </c>
      <c r="E5" s="1">
        <v>17</v>
      </c>
      <c r="F5" s="1">
        <v>17</v>
      </c>
      <c r="G5" s="1">
        <v>17</v>
      </c>
      <c r="H5" s="1">
        <f t="shared" si="0"/>
        <v>22</v>
      </c>
      <c r="I5" s="1">
        <v>47</v>
      </c>
      <c r="J5" s="1">
        <v>57</v>
      </c>
      <c r="K5" s="1">
        <v>57</v>
      </c>
      <c r="L5" s="1">
        <f t="shared" si="1"/>
        <v>29.875</v>
      </c>
      <c r="M5" s="1">
        <f t="shared" si="2"/>
        <v>53.666666666666664</v>
      </c>
      <c r="N5" s="1">
        <f t="shared" si="3"/>
        <v>15.6</v>
      </c>
      <c r="P5" s="1">
        <f t="shared" si="4"/>
        <v>161</v>
      </c>
      <c r="Q5">
        <f t="shared" si="6"/>
        <v>78</v>
      </c>
    </row>
    <row r="6" spans="1:17" ht="12.75">
      <c r="A6" t="s">
        <v>23</v>
      </c>
      <c r="B6" t="str">
        <f t="shared" si="5"/>
        <v>Phonestar</v>
      </c>
      <c r="C6" s="1">
        <v>11</v>
      </c>
      <c r="D6" s="1">
        <v>15</v>
      </c>
      <c r="E6" s="1">
        <v>15</v>
      </c>
      <c r="F6" s="1">
        <v>15</v>
      </c>
      <c r="G6" s="1">
        <v>15</v>
      </c>
      <c r="H6" s="1">
        <f t="shared" si="0"/>
        <v>29</v>
      </c>
      <c r="I6" s="1">
        <v>41</v>
      </c>
      <c r="J6" s="1">
        <v>53</v>
      </c>
      <c r="K6" s="1">
        <v>53</v>
      </c>
      <c r="L6" s="1">
        <f t="shared" si="1"/>
        <v>27.25</v>
      </c>
      <c r="M6" s="1">
        <f t="shared" si="2"/>
        <v>49</v>
      </c>
      <c r="N6" s="1">
        <f t="shared" si="3"/>
        <v>14.2</v>
      </c>
      <c r="P6" s="1">
        <f t="shared" si="4"/>
        <v>147</v>
      </c>
      <c r="Q6">
        <f t="shared" si="6"/>
        <v>71</v>
      </c>
    </row>
    <row r="7" spans="1:17" ht="12.75">
      <c r="A7" t="s">
        <v>22</v>
      </c>
      <c r="B7" t="str">
        <f t="shared" si="5"/>
        <v>Sunrise Webphone</v>
      </c>
      <c r="C7" s="1">
        <v>10</v>
      </c>
      <c r="D7" s="1">
        <v>15</v>
      </c>
      <c r="E7" s="1">
        <v>15</v>
      </c>
      <c r="F7" s="1">
        <v>15</v>
      </c>
      <c r="G7" s="1">
        <v>15</v>
      </c>
      <c r="H7" s="1">
        <f t="shared" si="0"/>
        <v>30</v>
      </c>
      <c r="I7" s="1">
        <v>51</v>
      </c>
      <c r="J7" s="1">
        <v>41</v>
      </c>
      <c r="K7" s="1">
        <v>65</v>
      </c>
      <c r="L7" s="1">
        <f t="shared" si="1"/>
        <v>28.375</v>
      </c>
      <c r="M7" s="1">
        <f t="shared" si="2"/>
        <v>52.333333333333336</v>
      </c>
      <c r="N7" s="1">
        <f t="shared" si="3"/>
        <v>14</v>
      </c>
      <c r="P7" s="1">
        <f t="shared" si="4"/>
        <v>157</v>
      </c>
      <c r="Q7">
        <f t="shared" si="6"/>
        <v>70</v>
      </c>
    </row>
    <row r="8" spans="1:17" ht="12.75">
      <c r="A8" t="s">
        <v>20</v>
      </c>
      <c r="B8" t="str">
        <f t="shared" si="5"/>
        <v>Citytel</v>
      </c>
      <c r="C8" s="1">
        <v>11</v>
      </c>
      <c r="D8" s="1">
        <v>13</v>
      </c>
      <c r="E8" s="1">
        <v>13</v>
      </c>
      <c r="F8" s="1">
        <v>13</v>
      </c>
      <c r="G8" s="1">
        <v>13</v>
      </c>
      <c r="H8" s="1">
        <f t="shared" si="0"/>
        <v>37</v>
      </c>
      <c r="I8" s="1">
        <v>41</v>
      </c>
      <c r="J8" s="1">
        <v>53</v>
      </c>
      <c r="K8" s="1">
        <v>53</v>
      </c>
      <c r="L8" s="1">
        <f t="shared" si="1"/>
        <v>26.25</v>
      </c>
      <c r="M8" s="1">
        <f t="shared" si="2"/>
        <v>49</v>
      </c>
      <c r="N8" s="1">
        <f t="shared" si="3"/>
        <v>12.6</v>
      </c>
      <c r="P8" s="1">
        <f t="shared" si="4"/>
        <v>147</v>
      </c>
      <c r="Q8">
        <f t="shared" si="6"/>
        <v>63</v>
      </c>
    </row>
    <row r="9" spans="1:17" ht="12.75">
      <c r="A9" t="s">
        <v>19</v>
      </c>
      <c r="B9" t="str">
        <f t="shared" si="5"/>
        <v>Voiplink</v>
      </c>
      <c r="C9" s="1">
        <v>11</v>
      </c>
      <c r="D9" s="1">
        <v>13</v>
      </c>
      <c r="E9" s="1">
        <v>13</v>
      </c>
      <c r="F9" s="1">
        <v>13</v>
      </c>
      <c r="G9" s="1">
        <v>13</v>
      </c>
      <c r="H9" s="1">
        <f t="shared" si="0"/>
        <v>37</v>
      </c>
      <c r="I9" s="1">
        <v>40</v>
      </c>
      <c r="J9" s="1">
        <v>52</v>
      </c>
      <c r="K9" s="1">
        <v>52</v>
      </c>
      <c r="L9" s="1">
        <f t="shared" si="1"/>
        <v>25.875</v>
      </c>
      <c r="M9" s="1">
        <f t="shared" si="2"/>
        <v>48</v>
      </c>
      <c r="N9" s="1">
        <f t="shared" si="3"/>
        <v>12.6</v>
      </c>
      <c r="P9" s="1">
        <f t="shared" si="4"/>
        <v>144</v>
      </c>
      <c r="Q9">
        <f t="shared" si="6"/>
        <v>63</v>
      </c>
    </row>
    <row r="10" spans="1:17" ht="12.75">
      <c r="A10" t="s">
        <v>17</v>
      </c>
      <c r="B10" t="str">
        <f t="shared" si="5"/>
        <v>Sipcall.ch</v>
      </c>
      <c r="C10" s="1">
        <v>11</v>
      </c>
      <c r="D10" s="1">
        <v>13</v>
      </c>
      <c r="E10" s="1">
        <v>13</v>
      </c>
      <c r="F10" s="1">
        <v>13</v>
      </c>
      <c r="G10" s="1">
        <v>13</v>
      </c>
      <c r="H10" s="1">
        <f t="shared" si="0"/>
        <v>37</v>
      </c>
      <c r="I10" s="1">
        <v>41</v>
      </c>
      <c r="J10" s="1">
        <v>51</v>
      </c>
      <c r="K10" s="1">
        <v>51</v>
      </c>
      <c r="L10" s="1">
        <f t="shared" si="1"/>
        <v>25.75</v>
      </c>
      <c r="M10" s="1">
        <f t="shared" si="2"/>
        <v>47.666666666666664</v>
      </c>
      <c r="N10" s="1">
        <f t="shared" si="3"/>
        <v>12.6</v>
      </c>
      <c r="P10" s="1">
        <f t="shared" si="4"/>
        <v>143</v>
      </c>
      <c r="Q10">
        <f t="shared" si="6"/>
        <v>63</v>
      </c>
    </row>
    <row r="11" spans="1:17" ht="12.75">
      <c r="A11" t="s">
        <v>18</v>
      </c>
      <c r="B11" t="str">
        <f t="shared" si="5"/>
        <v>Guest-voip.ch</v>
      </c>
      <c r="C11" s="1">
        <v>11</v>
      </c>
      <c r="D11" s="1">
        <v>13</v>
      </c>
      <c r="E11" s="1">
        <v>13</v>
      </c>
      <c r="F11" s="1">
        <v>13</v>
      </c>
      <c r="G11" s="1">
        <v>13</v>
      </c>
      <c r="H11" s="1">
        <f t="shared" si="0"/>
        <v>37</v>
      </c>
      <c r="I11" s="1">
        <v>39</v>
      </c>
      <c r="J11" s="1">
        <v>50</v>
      </c>
      <c r="K11" s="1">
        <v>50</v>
      </c>
      <c r="L11" s="1">
        <f t="shared" si="1"/>
        <v>25.25</v>
      </c>
      <c r="M11" s="1">
        <f t="shared" si="2"/>
        <v>46.333333333333336</v>
      </c>
      <c r="N11" s="1">
        <f t="shared" si="3"/>
        <v>12.6</v>
      </c>
      <c r="P11" s="1">
        <f t="shared" si="4"/>
        <v>139</v>
      </c>
      <c r="Q11">
        <f t="shared" si="6"/>
        <v>63</v>
      </c>
    </row>
    <row r="12" spans="1:17" ht="12.75">
      <c r="A12" t="s">
        <v>21</v>
      </c>
      <c r="B12" t="str">
        <f t="shared" si="5"/>
        <v>Onephone Swiss</v>
      </c>
      <c r="C12" s="1">
        <v>11</v>
      </c>
      <c r="D12" s="1">
        <v>13</v>
      </c>
      <c r="E12" s="1">
        <v>13</v>
      </c>
      <c r="F12" s="1">
        <v>13</v>
      </c>
      <c r="G12" s="1">
        <v>13</v>
      </c>
      <c r="H12" s="1">
        <f t="shared" si="0"/>
        <v>37</v>
      </c>
      <c r="I12" s="1">
        <v>39</v>
      </c>
      <c r="J12" s="1">
        <v>50</v>
      </c>
      <c r="K12" s="1">
        <v>50</v>
      </c>
      <c r="L12" s="1">
        <f t="shared" si="1"/>
        <v>25.25</v>
      </c>
      <c r="M12" s="1">
        <f t="shared" si="2"/>
        <v>46.333333333333336</v>
      </c>
      <c r="N12" s="1">
        <f t="shared" si="3"/>
        <v>12.6</v>
      </c>
      <c r="P12" s="1">
        <f t="shared" si="4"/>
        <v>139</v>
      </c>
      <c r="Q12">
        <f t="shared" si="6"/>
        <v>63</v>
      </c>
    </row>
    <row r="13" spans="1:17" ht="12.75">
      <c r="A13" t="s">
        <v>16</v>
      </c>
      <c r="B13" t="str">
        <f t="shared" si="5"/>
        <v>Onephone International</v>
      </c>
      <c r="C13" s="1">
        <v>11</v>
      </c>
      <c r="D13" s="1">
        <v>12</v>
      </c>
      <c r="E13" s="1">
        <v>12</v>
      </c>
      <c r="F13" s="1">
        <v>12</v>
      </c>
      <c r="G13" s="1">
        <v>12</v>
      </c>
      <c r="H13" s="1">
        <f t="shared" si="0"/>
        <v>41</v>
      </c>
      <c r="I13" s="1">
        <v>41</v>
      </c>
      <c r="J13" s="1">
        <v>52</v>
      </c>
      <c r="K13" s="1">
        <v>52</v>
      </c>
      <c r="L13" s="1">
        <f t="shared" si="1"/>
        <v>25.5</v>
      </c>
      <c r="M13" s="1">
        <f t="shared" si="2"/>
        <v>48.333333333333336</v>
      </c>
      <c r="N13" s="1">
        <f t="shared" si="3"/>
        <v>11.8</v>
      </c>
      <c r="P13" s="1">
        <f t="shared" si="4"/>
        <v>145</v>
      </c>
      <c r="Q13">
        <f t="shared" si="6"/>
        <v>59</v>
      </c>
    </row>
    <row r="14" spans="1:17" ht="12.75">
      <c r="A14" t="s">
        <v>15</v>
      </c>
      <c r="B14" t="str">
        <f t="shared" si="5"/>
        <v>Dynamic-phone.ch</v>
      </c>
      <c r="C14" s="1">
        <v>10</v>
      </c>
      <c r="D14" s="1">
        <v>12</v>
      </c>
      <c r="E14" s="1">
        <v>12</v>
      </c>
      <c r="F14" s="1">
        <v>12</v>
      </c>
      <c r="G14" s="1">
        <v>12</v>
      </c>
      <c r="H14" s="1">
        <f t="shared" si="0"/>
        <v>42</v>
      </c>
      <c r="I14" s="1">
        <v>39</v>
      </c>
      <c r="J14" s="1">
        <v>51</v>
      </c>
      <c r="K14" s="1">
        <v>51</v>
      </c>
      <c r="L14" s="1">
        <f t="shared" si="1"/>
        <v>24.875</v>
      </c>
      <c r="M14" s="1">
        <f t="shared" si="2"/>
        <v>47</v>
      </c>
      <c r="N14" s="1">
        <f t="shared" si="3"/>
        <v>11.6</v>
      </c>
      <c r="P14" s="1">
        <f t="shared" si="4"/>
        <v>141</v>
      </c>
      <c r="Q14">
        <f t="shared" si="6"/>
        <v>58</v>
      </c>
    </row>
    <row r="15" spans="1:17" ht="12.75">
      <c r="A15" t="s">
        <v>12</v>
      </c>
      <c r="B15" t="str">
        <f t="shared" si="5"/>
        <v>Bluewin Phone demi..rnat.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f t="shared" si="0"/>
        <v>50</v>
      </c>
      <c r="I15" s="1">
        <v>50</v>
      </c>
      <c r="J15" s="1">
        <v>60</v>
      </c>
      <c r="K15" s="1">
        <v>60</v>
      </c>
      <c r="L15" s="1">
        <f t="shared" si="1"/>
        <v>27.5</v>
      </c>
      <c r="M15" s="1">
        <f t="shared" si="2"/>
        <v>56.666666666666664</v>
      </c>
      <c r="N15" s="1">
        <f t="shared" si="3"/>
        <v>10</v>
      </c>
      <c r="P15" s="1">
        <f t="shared" si="4"/>
        <v>170</v>
      </c>
      <c r="Q15">
        <f t="shared" si="6"/>
        <v>50</v>
      </c>
    </row>
    <row r="16" spans="1:17" ht="12.75">
      <c r="A16" t="s">
        <v>11</v>
      </c>
      <c r="B16" t="str">
        <f t="shared" si="5"/>
        <v>Bluewin Phone demi..ombi 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f t="shared" si="0"/>
        <v>50</v>
      </c>
      <c r="I16" s="1">
        <v>50</v>
      </c>
      <c r="J16" s="1">
        <v>60</v>
      </c>
      <c r="K16" s="1">
        <v>60</v>
      </c>
      <c r="L16" s="1">
        <f t="shared" si="1"/>
        <v>27.5</v>
      </c>
      <c r="M16" s="1">
        <f t="shared" si="2"/>
        <v>56.666666666666664</v>
      </c>
      <c r="N16" s="1">
        <f t="shared" si="3"/>
        <v>10</v>
      </c>
      <c r="P16" s="1">
        <f t="shared" si="4"/>
        <v>170</v>
      </c>
      <c r="Q16">
        <f t="shared" si="6"/>
        <v>50</v>
      </c>
    </row>
    <row r="17" spans="1:17" ht="12.75">
      <c r="A17" t="s">
        <v>14</v>
      </c>
      <c r="B17" t="str">
        <f t="shared" si="5"/>
        <v>Mexan</v>
      </c>
      <c r="C17" s="1">
        <v>8</v>
      </c>
      <c r="D17" s="1">
        <v>10</v>
      </c>
      <c r="E17" s="1">
        <v>10</v>
      </c>
      <c r="F17" s="1">
        <v>9</v>
      </c>
      <c r="G17" s="1">
        <v>9</v>
      </c>
      <c r="H17" s="1">
        <f t="shared" si="0"/>
        <v>54</v>
      </c>
      <c r="I17" s="1">
        <v>37</v>
      </c>
      <c r="J17" s="1">
        <v>50</v>
      </c>
      <c r="K17" s="1">
        <v>50</v>
      </c>
      <c r="L17" s="1">
        <f t="shared" si="1"/>
        <v>22.875</v>
      </c>
      <c r="M17" s="1">
        <f t="shared" si="2"/>
        <v>45.666666666666664</v>
      </c>
      <c r="N17" s="1">
        <f t="shared" si="3"/>
        <v>9.2</v>
      </c>
      <c r="P17" s="1">
        <f t="shared" si="4"/>
        <v>137</v>
      </c>
      <c r="Q17">
        <f t="shared" si="6"/>
        <v>46</v>
      </c>
    </row>
    <row r="18" spans="1:17" ht="12.75">
      <c r="A18" t="s">
        <v>13</v>
      </c>
      <c r="B18" t="str">
        <f t="shared" si="5"/>
        <v>Bluewin Phone demi..mbiné</v>
      </c>
      <c r="C18" s="1">
        <v>5</v>
      </c>
      <c r="D18" s="1">
        <v>10</v>
      </c>
      <c r="E18" s="1">
        <v>10</v>
      </c>
      <c r="F18" s="1">
        <v>10</v>
      </c>
      <c r="G18" s="1">
        <v>10</v>
      </c>
      <c r="H18" s="1">
        <f t="shared" si="0"/>
        <v>55</v>
      </c>
      <c r="I18" s="1">
        <v>50</v>
      </c>
      <c r="J18" s="1">
        <v>60</v>
      </c>
      <c r="K18" s="1">
        <v>60</v>
      </c>
      <c r="L18" s="1">
        <f t="shared" si="1"/>
        <v>26.875</v>
      </c>
      <c r="M18" s="1">
        <f t="shared" si="2"/>
        <v>56.666666666666664</v>
      </c>
      <c r="N18" s="1">
        <f t="shared" si="3"/>
        <v>9</v>
      </c>
      <c r="P18" s="1">
        <f t="shared" si="4"/>
        <v>170</v>
      </c>
      <c r="Q18">
        <f t="shared" si="6"/>
        <v>45</v>
      </c>
    </row>
    <row r="19" spans="1:17" ht="12.75">
      <c r="A19" t="s">
        <v>9</v>
      </c>
      <c r="B19" t="str">
        <f t="shared" si="5"/>
        <v>Give-me-fon</v>
      </c>
      <c r="C19" s="1">
        <v>10</v>
      </c>
      <c r="D19" s="1">
        <v>9</v>
      </c>
      <c r="E19" s="1">
        <v>9</v>
      </c>
      <c r="F19" s="1">
        <v>9</v>
      </c>
      <c r="G19" s="1">
        <v>8</v>
      </c>
      <c r="H19" s="1">
        <f t="shared" si="0"/>
        <v>55</v>
      </c>
      <c r="I19" s="1">
        <v>44</v>
      </c>
      <c r="J19" s="1">
        <v>55</v>
      </c>
      <c r="K19" s="1">
        <v>55</v>
      </c>
      <c r="L19" s="1">
        <f t="shared" si="1"/>
        <v>24.875</v>
      </c>
      <c r="M19" s="1">
        <f t="shared" si="2"/>
        <v>51.333333333333336</v>
      </c>
      <c r="N19" s="1">
        <f t="shared" si="3"/>
        <v>9</v>
      </c>
      <c r="P19" s="1">
        <f t="shared" si="4"/>
        <v>154</v>
      </c>
      <c r="Q19">
        <f t="shared" si="6"/>
        <v>45</v>
      </c>
    </row>
    <row r="20" spans="1:17" ht="12.75">
      <c r="A20" t="s">
        <v>8</v>
      </c>
      <c r="B20" t="str">
        <f t="shared" si="5"/>
        <v>E-fon</v>
      </c>
      <c r="C20" s="1">
        <v>8</v>
      </c>
      <c r="D20" s="1">
        <v>9</v>
      </c>
      <c r="E20" s="1">
        <v>10</v>
      </c>
      <c r="F20" s="1">
        <v>9</v>
      </c>
      <c r="G20" s="1">
        <v>9</v>
      </c>
      <c r="H20" s="1">
        <f t="shared" si="0"/>
        <v>55</v>
      </c>
      <c r="I20" s="1">
        <v>37</v>
      </c>
      <c r="J20" s="1">
        <v>50</v>
      </c>
      <c r="K20" s="1">
        <v>50</v>
      </c>
      <c r="L20" s="1">
        <f t="shared" si="1"/>
        <v>22.75</v>
      </c>
      <c r="M20" s="1">
        <f t="shared" si="2"/>
        <v>45.666666666666664</v>
      </c>
      <c r="N20" s="1">
        <f t="shared" si="3"/>
        <v>9</v>
      </c>
      <c r="P20" s="1">
        <f t="shared" si="4"/>
        <v>137</v>
      </c>
      <c r="Q20">
        <f t="shared" si="6"/>
        <v>45</v>
      </c>
    </row>
    <row r="21" spans="1:17" ht="12.75">
      <c r="A21" t="s">
        <v>10</v>
      </c>
      <c r="B21" t="str">
        <f t="shared" si="5"/>
        <v>TIC VoIP</v>
      </c>
      <c r="C21" s="1">
        <v>8</v>
      </c>
      <c r="D21" s="1">
        <v>9</v>
      </c>
      <c r="E21" s="1">
        <v>10</v>
      </c>
      <c r="F21" s="1">
        <v>9</v>
      </c>
      <c r="G21" s="1">
        <v>9</v>
      </c>
      <c r="H21" s="1">
        <f t="shared" si="0"/>
        <v>55</v>
      </c>
      <c r="I21" s="1">
        <v>37</v>
      </c>
      <c r="J21" s="1">
        <v>50</v>
      </c>
      <c r="K21" s="1">
        <v>50</v>
      </c>
      <c r="L21" s="1">
        <f t="shared" si="1"/>
        <v>22.75</v>
      </c>
      <c r="M21" s="1">
        <f t="shared" si="2"/>
        <v>45.666666666666664</v>
      </c>
      <c r="N21" s="1">
        <f t="shared" si="3"/>
        <v>9</v>
      </c>
      <c r="P21" s="1">
        <f t="shared" si="4"/>
        <v>137</v>
      </c>
      <c r="Q21">
        <f t="shared" si="6"/>
        <v>45</v>
      </c>
    </row>
    <row r="22" spans="1:17" ht="12.75">
      <c r="A22" t="s">
        <v>5</v>
      </c>
      <c r="B22" t="str">
        <f t="shared" si="5"/>
        <v>Ticinocom Digitel</v>
      </c>
      <c r="C22" s="1">
        <v>6</v>
      </c>
      <c r="D22" s="1">
        <v>5</v>
      </c>
      <c r="E22" s="1">
        <v>5</v>
      </c>
      <c r="F22" s="1">
        <v>8</v>
      </c>
      <c r="G22" s="1">
        <v>8</v>
      </c>
      <c r="H22" s="1">
        <f t="shared" si="0"/>
        <v>68</v>
      </c>
      <c r="I22" s="1">
        <v>51</v>
      </c>
      <c r="J22" s="1">
        <v>51</v>
      </c>
      <c r="K22" s="1">
        <v>51</v>
      </c>
      <c r="L22" s="1">
        <f t="shared" si="1"/>
        <v>23.125</v>
      </c>
      <c r="M22" s="1">
        <f t="shared" si="2"/>
        <v>51</v>
      </c>
      <c r="N22" s="1">
        <f t="shared" si="3"/>
        <v>6.4</v>
      </c>
      <c r="P22" s="1">
        <f t="shared" si="4"/>
        <v>153</v>
      </c>
      <c r="Q22">
        <f t="shared" si="6"/>
        <v>32</v>
      </c>
    </row>
    <row r="23" spans="1:17" ht="12.75">
      <c r="A23" t="s">
        <v>7</v>
      </c>
      <c r="B23" t="str">
        <f t="shared" si="5"/>
        <v>Extrafon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 s="1">
        <f t="shared" si="0"/>
        <v>75</v>
      </c>
      <c r="I23" s="1">
        <v>39</v>
      </c>
      <c r="J23" s="1">
        <v>39</v>
      </c>
      <c r="K23" s="1">
        <v>39</v>
      </c>
      <c r="L23" s="1">
        <f t="shared" si="1"/>
        <v>17.75</v>
      </c>
      <c r="M23" s="1">
        <f t="shared" si="2"/>
        <v>39</v>
      </c>
      <c r="N23" s="1">
        <f t="shared" si="3"/>
        <v>5</v>
      </c>
      <c r="P23" s="1">
        <f t="shared" si="4"/>
        <v>117</v>
      </c>
      <c r="Q23">
        <f t="shared" si="6"/>
        <v>25</v>
      </c>
    </row>
    <row r="24" spans="1:17" ht="12.75">
      <c r="A24" t="s">
        <v>3</v>
      </c>
      <c r="B24" t="str">
        <f t="shared" si="5"/>
        <v>Swiss IP Com Basic</v>
      </c>
      <c r="C24" s="1">
        <v>3</v>
      </c>
      <c r="D24" s="1">
        <v>4</v>
      </c>
      <c r="E24" s="1">
        <v>4</v>
      </c>
      <c r="F24" s="1">
        <v>4</v>
      </c>
      <c r="G24" s="1">
        <v>4</v>
      </c>
      <c r="H24" s="1">
        <f t="shared" si="0"/>
        <v>81</v>
      </c>
      <c r="I24" s="1">
        <v>38</v>
      </c>
      <c r="J24" s="1">
        <v>38</v>
      </c>
      <c r="K24" s="1">
        <v>38</v>
      </c>
      <c r="L24" s="1">
        <f t="shared" si="1"/>
        <v>16.625</v>
      </c>
      <c r="M24" s="1">
        <f t="shared" si="2"/>
        <v>38</v>
      </c>
      <c r="N24" s="1">
        <f t="shared" si="3"/>
        <v>3.8</v>
      </c>
      <c r="P24" s="1">
        <f t="shared" si="4"/>
        <v>114</v>
      </c>
      <c r="Q24">
        <f t="shared" si="6"/>
        <v>19</v>
      </c>
    </row>
    <row r="25" spans="1:17" ht="12.75">
      <c r="A25" t="s">
        <v>6</v>
      </c>
      <c r="B25" t="str">
        <f t="shared" si="5"/>
        <v>Netstream Netvoip</v>
      </c>
      <c r="C25" s="1">
        <v>4</v>
      </c>
      <c r="D25" s="1">
        <v>5</v>
      </c>
      <c r="E25" s="1">
        <v>3</v>
      </c>
      <c r="F25" s="1">
        <v>3</v>
      </c>
      <c r="G25" s="1">
        <v>3</v>
      </c>
      <c r="H25" s="1">
        <f t="shared" si="0"/>
        <v>82</v>
      </c>
      <c r="I25" s="1">
        <v>33</v>
      </c>
      <c r="J25" s="1">
        <v>50</v>
      </c>
      <c r="K25" s="1">
        <v>45</v>
      </c>
      <c r="L25" s="1">
        <f t="shared" si="1"/>
        <v>18.25</v>
      </c>
      <c r="M25" s="1">
        <f t="shared" si="2"/>
        <v>42.666666666666664</v>
      </c>
      <c r="N25" s="1">
        <f t="shared" si="3"/>
        <v>3.6</v>
      </c>
      <c r="P25" s="1">
        <f t="shared" si="4"/>
        <v>128</v>
      </c>
      <c r="Q25">
        <f t="shared" si="6"/>
        <v>18</v>
      </c>
    </row>
    <row r="26" spans="1:17" ht="12.75">
      <c r="A26" t="s">
        <v>2</v>
      </c>
      <c r="B26" t="str">
        <f t="shared" si="5"/>
        <v>Peoplefone</v>
      </c>
      <c r="C26" s="1">
        <v>5</v>
      </c>
      <c r="D26" s="1">
        <v>3</v>
      </c>
      <c r="E26" s="1">
        <v>3</v>
      </c>
      <c r="F26" s="1">
        <v>3</v>
      </c>
      <c r="G26" s="1">
        <v>3</v>
      </c>
      <c r="H26" s="1">
        <f t="shared" si="0"/>
        <v>83</v>
      </c>
      <c r="I26" s="1">
        <v>30</v>
      </c>
      <c r="J26" s="1">
        <v>43</v>
      </c>
      <c r="K26" s="1">
        <v>43</v>
      </c>
      <c r="L26" s="1">
        <f t="shared" si="1"/>
        <v>16.625</v>
      </c>
      <c r="M26" s="1">
        <f t="shared" si="2"/>
        <v>38.666666666666664</v>
      </c>
      <c r="N26" s="1">
        <f t="shared" si="3"/>
        <v>3.4</v>
      </c>
      <c r="P26" s="1">
        <f t="shared" si="4"/>
        <v>116</v>
      </c>
      <c r="Q26">
        <f t="shared" si="6"/>
        <v>17</v>
      </c>
    </row>
    <row r="27" spans="1:17" ht="12.75">
      <c r="A27" t="s">
        <v>4</v>
      </c>
      <c r="B27" t="s">
        <v>35</v>
      </c>
      <c r="C27" s="1">
        <v>0</v>
      </c>
      <c r="D27" s="1">
        <v>4</v>
      </c>
      <c r="E27" s="1">
        <v>4</v>
      </c>
      <c r="F27" s="1">
        <v>4</v>
      </c>
      <c r="G27" s="1">
        <v>4</v>
      </c>
      <c r="H27" s="1">
        <f t="shared" si="0"/>
        <v>84</v>
      </c>
      <c r="I27" s="1">
        <v>38</v>
      </c>
      <c r="J27" s="1">
        <v>38</v>
      </c>
      <c r="K27" s="1">
        <v>38</v>
      </c>
      <c r="L27" s="1">
        <f t="shared" si="1"/>
        <v>16.25</v>
      </c>
      <c r="M27" s="1">
        <f t="shared" si="2"/>
        <v>38</v>
      </c>
      <c r="N27" s="1">
        <f t="shared" si="3"/>
        <v>3.2</v>
      </c>
      <c r="P27" s="1">
        <f t="shared" si="4"/>
        <v>114</v>
      </c>
      <c r="Q27">
        <f t="shared" si="6"/>
        <v>16</v>
      </c>
    </row>
    <row r="28" spans="1:17" ht="12.75">
      <c r="A28" t="s">
        <v>0</v>
      </c>
      <c r="B28" t="s">
        <v>36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f t="shared" si="0"/>
        <v>100</v>
      </c>
      <c r="I28" s="1">
        <v>38</v>
      </c>
      <c r="J28" s="1">
        <v>38</v>
      </c>
      <c r="K28" s="1">
        <v>38</v>
      </c>
      <c r="L28" s="1">
        <f t="shared" si="1"/>
        <v>14.25</v>
      </c>
      <c r="M28" s="1">
        <f t="shared" si="2"/>
        <v>38</v>
      </c>
      <c r="N28" s="1">
        <f t="shared" si="3"/>
        <v>0</v>
      </c>
      <c r="P28" s="1">
        <f t="shared" si="4"/>
        <v>114</v>
      </c>
      <c r="Q28">
        <f t="shared" si="6"/>
        <v>0</v>
      </c>
    </row>
    <row r="29" spans="1:17" ht="12.75">
      <c r="A29" t="s">
        <v>1</v>
      </c>
      <c r="B29" s="4" t="s">
        <v>37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f t="shared" si="0"/>
        <v>100</v>
      </c>
      <c r="I29" s="1">
        <v>28</v>
      </c>
      <c r="J29" s="1">
        <v>28</v>
      </c>
      <c r="K29" s="1">
        <v>28</v>
      </c>
      <c r="L29" s="1">
        <f t="shared" si="1"/>
        <v>10.5</v>
      </c>
      <c r="M29" s="1">
        <f t="shared" si="2"/>
        <v>28</v>
      </c>
      <c r="N29" s="1">
        <f t="shared" si="3"/>
        <v>0</v>
      </c>
      <c r="P29" s="1">
        <f t="shared" si="4"/>
        <v>84</v>
      </c>
      <c r="Q29">
        <f t="shared" si="6"/>
        <v>0</v>
      </c>
    </row>
    <row r="30" spans="16:17" ht="12.75">
      <c r="P30" s="2">
        <f>MAX(P2:P29)</f>
        <v>170</v>
      </c>
      <c r="Q30" s="3">
        <f>MAX(Q2:Q29)</f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Emin Gabrielyan</cp:lastModifiedBy>
  <cp:lastPrinted>2007-06-22T17:34:32Z</cp:lastPrinted>
  <dcterms:created xsi:type="dcterms:W3CDTF">1996-10-14T23:33:28Z</dcterms:created>
  <dcterms:modified xsi:type="dcterms:W3CDTF">2007-07-02T17:20:27Z</dcterms:modified>
  <cp:category/>
  <cp:version/>
  <cp:contentType/>
  <cp:contentStatus/>
</cp:coreProperties>
</file>